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7680" activeTab="1"/>
  </bookViews>
  <sheets>
    <sheet name="Лист1" sheetId="1" r:id="rId1"/>
    <sheet name="жизнь" sheetId="2" r:id="rId2"/>
    <sheet name="имущество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<sst xmlns="http://schemas.openxmlformats.org/spreadsheetml/2006/main" count="123" uniqueCount="52">
  <si>
    <t>Кол-во человек</t>
  </si>
  <si>
    <t>страхование жизни</t>
  </si>
  <si>
    <t>страхование имущества</t>
  </si>
  <si>
    <t>Сумма страховой премии, всего (руб)</t>
  </si>
  <si>
    <t xml:space="preserve">Имущество </t>
  </si>
  <si>
    <t xml:space="preserve">Транспорт  </t>
  </si>
  <si>
    <t>Денежное содержание, рублей</t>
  </si>
  <si>
    <t>Тариф,%</t>
  </si>
  <si>
    <t>Сумма стр.премии  (руб)</t>
  </si>
  <si>
    <t>Зам.председателя Думы</t>
  </si>
  <si>
    <t>Итого:</t>
  </si>
  <si>
    <t>Затраты на страхование муниципальных служащих в соответствии с Положением</t>
  </si>
  <si>
    <t>Денежное содержание, рублей ( 90% от 1/2 годового денежного содержания)</t>
  </si>
  <si>
    <t>Денежное содержание, рублей (10% от 1/2 ГДС)</t>
  </si>
  <si>
    <t>Муниципальные служащие Думы</t>
  </si>
  <si>
    <t>Управление образования</t>
  </si>
  <si>
    <t xml:space="preserve">Департамент финансов </t>
  </si>
  <si>
    <t>Администрация города</t>
  </si>
  <si>
    <t>Всего на страхование:</t>
  </si>
  <si>
    <t>Глава города ( Председатель Думы)</t>
  </si>
  <si>
    <t>Итого в конкурсе установить суммы</t>
  </si>
  <si>
    <t>страхование жизни и здоровья</t>
  </si>
  <si>
    <t>Имущество</t>
  </si>
  <si>
    <t>Тарасенко А.В, начальник отдела по труду</t>
  </si>
  <si>
    <t>Исполнитель:</t>
  </si>
  <si>
    <t>Лот №1</t>
  </si>
  <si>
    <t>Лот №2</t>
  </si>
  <si>
    <t>Лот №3</t>
  </si>
  <si>
    <t>жизнь</t>
  </si>
  <si>
    <t>жизнь МС</t>
  </si>
  <si>
    <t>Транспорт</t>
  </si>
  <si>
    <t>имущество МС</t>
  </si>
  <si>
    <t>Всего:</t>
  </si>
  <si>
    <t xml:space="preserve">Глава администрации города Югорска </t>
  </si>
  <si>
    <t>М.И. Бодак</t>
  </si>
  <si>
    <t>тел. 8-34675-50042</t>
  </si>
  <si>
    <t>( расчет 13.02.2013)</t>
  </si>
  <si>
    <t>Затраты на страхование лиц, замещающих муниципальные должности  в соответствии с Положением в 2013 году</t>
  </si>
  <si>
    <t>Контрольно-счетная палата</t>
  </si>
  <si>
    <t>Годовое денежное содержание (руб) на 2013 год</t>
  </si>
  <si>
    <t>Годовое денежное содержание (руб) за  2013 год</t>
  </si>
  <si>
    <t>Годовое денежное содержание (руб) план на 2013 год</t>
  </si>
  <si>
    <t>Лот №4</t>
  </si>
  <si>
    <t>имущ. Главы города</t>
  </si>
  <si>
    <t>Лот№5</t>
  </si>
  <si>
    <t>Страховая сумма, рублей</t>
  </si>
  <si>
    <t>Сумма страховой премии  (руб)</t>
  </si>
  <si>
    <t>Обоснование максимальной цены страховой премии на страхование  имущества лиц, замещающих муниципальные должности , Лот №3</t>
  </si>
  <si>
    <t>Обоснование максимальной цены страховой премии на страхование  имущества лиц, замещающих муниципальные должности , Лот № 4</t>
  </si>
  <si>
    <t>Обоснование максимальной цены страховой премии на страхование  имущества  муниципальных служащих,  Лот № 5</t>
  </si>
  <si>
    <t>Обоснование максимальной цены страховой премии по страхованию лиц, замещающих муниципальные должности, на случай причинения вреда здоровью,  Лот №1</t>
  </si>
  <si>
    <t>Обоснование максимальной цены  страховой премии по страхованию муниципальных служащих, на случай причинения вреда здоровью, Лот №2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</si>
</sst>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Arial Cyr"/>
      <family val="0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 wrapText="1"/>
    </xf>
    <xf numFmtId="164" fontId="4" fillId="0" borderId="18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3" xfId="0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 wrapText="1"/>
    </xf>
    <xf numFmtId="0" fontId="5" fillId="0" borderId="24" xfId="0" applyFont="1" applyBorder="1" applyAlignment="1">
      <alignment/>
    </xf>
    <xf numFmtId="3" fontId="4" fillId="0" borderId="25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51" fillId="0" borderId="0" xfId="0" applyFont="1" applyAlignment="1">
      <alignment/>
    </xf>
    <xf numFmtId="0" fontId="4" fillId="33" borderId="19" xfId="0" applyFont="1" applyFill="1" applyBorder="1" applyAlignment="1">
      <alignment horizontal="center"/>
    </xf>
    <xf numFmtId="0" fontId="3" fillId="10" borderId="0" xfId="0" applyFont="1" applyFill="1" applyAlignment="1">
      <alignment/>
    </xf>
    <xf numFmtId="0" fontId="11" fillId="10" borderId="0" xfId="0" applyFont="1" applyFill="1" applyAlignment="1">
      <alignment/>
    </xf>
    <xf numFmtId="0" fontId="8" fillId="10" borderId="0" xfId="0" applyFont="1" applyFill="1" applyAlignment="1">
      <alignment/>
    </xf>
    <xf numFmtId="0" fontId="3" fillId="10" borderId="19" xfId="0" applyFont="1" applyFill="1" applyBorder="1" applyAlignment="1">
      <alignment/>
    </xf>
    <xf numFmtId="0" fontId="51" fillId="10" borderId="19" xfId="0" applyFont="1" applyFill="1" applyBorder="1" applyAlignment="1">
      <alignment/>
    </xf>
    <xf numFmtId="0" fontId="0" fillId="10" borderId="19" xfId="0" applyFill="1" applyBorder="1" applyAlignment="1">
      <alignment/>
    </xf>
    <xf numFmtId="0" fontId="9" fillId="10" borderId="0" xfId="0" applyFont="1" applyFill="1" applyAlignment="1">
      <alignment horizontal="center"/>
    </xf>
    <xf numFmtId="0" fontId="9" fillId="33" borderId="24" xfId="0" applyFont="1" applyFill="1" applyBorder="1" applyAlignment="1">
      <alignment vertical="center" wrapText="1"/>
    </xf>
    <xf numFmtId="3" fontId="10" fillId="33" borderId="25" xfId="0" applyNumberFormat="1" applyFont="1" applyFill="1" applyBorder="1" applyAlignment="1">
      <alignment horizontal="center"/>
    </xf>
    <xf numFmtId="0" fontId="8" fillId="33" borderId="25" xfId="0" applyFont="1" applyFill="1" applyBorder="1" applyAlignment="1">
      <alignment/>
    </xf>
    <xf numFmtId="164" fontId="10" fillId="33" borderId="25" xfId="0" applyNumberFormat="1" applyFont="1" applyFill="1" applyBorder="1" applyAlignment="1">
      <alignment/>
    </xf>
    <xf numFmtId="0" fontId="5" fillId="0" borderId="29" xfId="0" applyFont="1" applyBorder="1" applyAlignment="1">
      <alignment wrapText="1"/>
    </xf>
    <xf numFmtId="3" fontId="4" fillId="0" borderId="23" xfId="0" applyNumberFormat="1" applyFont="1" applyBorder="1" applyAlignment="1">
      <alignment horizontal="center"/>
    </xf>
    <xf numFmtId="164" fontId="4" fillId="0" borderId="30" xfId="0" applyNumberFormat="1" applyFont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164" fontId="5" fillId="0" borderId="30" xfId="0" applyNumberFormat="1" applyFont="1" applyBorder="1" applyAlignment="1">
      <alignment horizontal="center" wrapText="1"/>
    </xf>
    <xf numFmtId="164" fontId="4" fillId="0" borderId="30" xfId="0" applyNumberFormat="1" applyFont="1" applyBorder="1" applyAlignment="1">
      <alignment horizontal="center" wrapText="1"/>
    </xf>
    <xf numFmtId="164" fontId="5" fillId="0" borderId="23" xfId="0" applyNumberFormat="1" applyFont="1" applyBorder="1" applyAlignment="1">
      <alignment horizontal="center" wrapText="1"/>
    </xf>
    <xf numFmtId="164" fontId="5" fillId="0" borderId="31" xfId="0" applyNumberFormat="1" applyFont="1" applyBorder="1" applyAlignment="1">
      <alignment horizontal="center" wrapText="1"/>
    </xf>
    <xf numFmtId="0" fontId="11" fillId="10" borderId="19" xfId="0" applyFont="1" applyFill="1" applyBorder="1" applyAlignment="1">
      <alignment/>
    </xf>
    <xf numFmtId="0" fontId="5" fillId="0" borderId="19" xfId="0" applyFont="1" applyBorder="1" applyAlignment="1">
      <alignment/>
    </xf>
    <xf numFmtId="3" fontId="4" fillId="0" borderId="19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0" fontId="9" fillId="33" borderId="19" xfId="0" applyFont="1" applyFill="1" applyBorder="1" applyAlignment="1">
      <alignment vertical="center" wrapText="1"/>
    </xf>
    <xf numFmtId="3" fontId="10" fillId="33" borderId="19" xfId="0" applyNumberFormat="1" applyFont="1" applyFill="1" applyBorder="1" applyAlignment="1">
      <alignment horizontal="center"/>
    </xf>
    <xf numFmtId="0" fontId="8" fillId="33" borderId="19" xfId="0" applyFont="1" applyFill="1" applyBorder="1" applyAlignment="1">
      <alignment/>
    </xf>
    <xf numFmtId="164" fontId="10" fillId="33" borderId="19" xfId="0" applyNumberFormat="1" applyFont="1" applyFill="1" applyBorder="1" applyAlignment="1">
      <alignment/>
    </xf>
    <xf numFmtId="0" fontId="5" fillId="0" borderId="19" xfId="0" applyFont="1" applyBorder="1" applyAlignment="1">
      <alignment wrapText="1"/>
    </xf>
    <xf numFmtId="164" fontId="5" fillId="0" borderId="19" xfId="0" applyNumberFormat="1" applyFont="1" applyBorder="1" applyAlignment="1">
      <alignment horizont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9" fillId="33" borderId="0" xfId="0" applyFont="1" applyFill="1" applyBorder="1" applyAlignment="1">
      <alignment vertical="center" wrapText="1"/>
    </xf>
    <xf numFmtId="3" fontId="10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164" fontId="10" fillId="33" borderId="0" xfId="0" applyNumberFormat="1" applyFont="1" applyFill="1" applyBorder="1" applyAlignment="1">
      <alignment/>
    </xf>
    <xf numFmtId="0" fontId="4" fillId="10" borderId="19" xfId="0" applyFont="1" applyFill="1" applyBorder="1" applyAlignment="1">
      <alignment/>
    </xf>
    <xf numFmtId="0" fontId="9" fillId="10" borderId="0" xfId="0" applyFont="1" applyFill="1" applyAlignment="1">
      <alignment/>
    </xf>
    <xf numFmtId="0" fontId="42" fillId="10" borderId="19" xfId="0" applyFont="1" applyFill="1" applyBorder="1" applyAlignment="1">
      <alignment/>
    </xf>
    <xf numFmtId="0" fontId="55" fillId="10" borderId="19" xfId="0" applyFont="1" applyFill="1" applyBorder="1" applyAlignment="1">
      <alignment/>
    </xf>
    <xf numFmtId="0" fontId="52" fillId="0" borderId="19" xfId="0" applyFont="1" applyBorder="1" applyAlignment="1">
      <alignment/>
    </xf>
    <xf numFmtId="0" fontId="56" fillId="0" borderId="19" xfId="0" applyFont="1" applyFill="1" applyBorder="1" applyAlignment="1">
      <alignment/>
    </xf>
    <xf numFmtId="0" fontId="42" fillId="0" borderId="19" xfId="0" applyFont="1" applyBorder="1" applyAlignment="1">
      <alignment/>
    </xf>
    <xf numFmtId="164" fontId="52" fillId="0" borderId="19" xfId="0" applyNumberFormat="1" applyFont="1" applyBorder="1" applyAlignment="1">
      <alignment/>
    </xf>
    <xf numFmtId="0" fontId="8" fillId="10" borderId="0" xfId="0" applyFont="1" applyFill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0" fontId="5" fillId="0" borderId="32" xfId="0" applyFont="1" applyBorder="1" applyAlignment="1">
      <alignment wrapText="1"/>
    </xf>
    <xf numFmtId="3" fontId="4" fillId="0" borderId="32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 wrapText="1"/>
    </xf>
    <xf numFmtId="164" fontId="5" fillId="0" borderId="32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12" fillId="0" borderId="19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/>
    </xf>
    <xf numFmtId="0" fontId="11" fillId="33" borderId="19" xfId="0" applyFont="1" applyFill="1" applyBorder="1" applyAlignment="1">
      <alignment/>
    </xf>
    <xf numFmtId="0" fontId="3" fillId="0" borderId="23" xfId="0" applyFont="1" applyBorder="1" applyAlignment="1">
      <alignment/>
    </xf>
    <xf numFmtId="0" fontId="0" fillId="0" borderId="33" xfId="0" applyBorder="1" applyAlignment="1">
      <alignment/>
    </xf>
    <xf numFmtId="0" fontId="0" fillId="0" borderId="16" xfId="0" applyBorder="1" applyAlignment="1">
      <alignment/>
    </xf>
    <xf numFmtId="0" fontId="5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43" xfId="0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47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2" fillId="0" borderId="32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48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23.140625" style="0" customWidth="1"/>
    <col min="2" max="2" width="6.57421875" style="0" customWidth="1"/>
    <col min="3" max="3" width="12.00390625" style="0" customWidth="1"/>
    <col min="4" max="4" width="11.00390625" style="0" bestFit="1" customWidth="1"/>
    <col min="5" max="5" width="9.57421875" style="0" bestFit="1" customWidth="1"/>
    <col min="6" max="6" width="9.7109375" style="0" bestFit="1" customWidth="1"/>
    <col min="7" max="7" width="10.28125" style="0" customWidth="1"/>
    <col min="8" max="8" width="7.421875" style="0" customWidth="1"/>
    <col min="9" max="9" width="9.57421875" style="0" bestFit="1" customWidth="1"/>
    <col min="10" max="10" width="10.421875" style="0" customWidth="1"/>
    <col min="11" max="11" width="7.140625" style="0" customWidth="1"/>
    <col min="12" max="12" width="10.7109375" style="0" customWidth="1"/>
    <col min="13" max="13" width="12.57421875" style="0" customWidth="1"/>
  </cols>
  <sheetData>
    <row r="1" spans="1:13" ht="23.25" customHeight="1">
      <c r="A1" s="120" t="s">
        <v>37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"/>
    </row>
    <row r="2" spans="1:13" ht="15.75" thickBot="1">
      <c r="A2" s="2" t="s">
        <v>36</v>
      </c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</row>
    <row r="3" spans="1:13" ht="12.75" customHeight="1">
      <c r="A3" s="4"/>
      <c r="B3" s="122" t="s">
        <v>0</v>
      </c>
      <c r="C3" s="108" t="s">
        <v>40</v>
      </c>
      <c r="D3" s="113" t="s">
        <v>1</v>
      </c>
      <c r="E3" s="114"/>
      <c r="F3" s="115"/>
      <c r="G3" s="99" t="s">
        <v>2</v>
      </c>
      <c r="H3" s="100"/>
      <c r="I3" s="100"/>
      <c r="J3" s="100"/>
      <c r="K3" s="100"/>
      <c r="L3" s="101"/>
      <c r="M3" s="105" t="s">
        <v>3</v>
      </c>
    </row>
    <row r="4" spans="1:13" ht="15">
      <c r="A4" s="5"/>
      <c r="B4" s="123"/>
      <c r="C4" s="109"/>
      <c r="D4" s="6"/>
      <c r="E4" s="7"/>
      <c r="F4" s="8"/>
      <c r="G4" s="118" t="s">
        <v>4</v>
      </c>
      <c r="H4" s="111"/>
      <c r="I4" s="119"/>
      <c r="J4" s="102" t="s">
        <v>5</v>
      </c>
      <c r="K4" s="103"/>
      <c r="L4" s="104"/>
      <c r="M4" s="106"/>
    </row>
    <row r="5" spans="1:13" ht="56.25" customHeight="1">
      <c r="A5" s="9"/>
      <c r="B5" s="124"/>
      <c r="C5" s="110"/>
      <c r="D5" s="12" t="s">
        <v>6</v>
      </c>
      <c r="E5" s="13" t="s">
        <v>7</v>
      </c>
      <c r="F5" s="14" t="s">
        <v>8</v>
      </c>
      <c r="G5" s="12" t="s">
        <v>6</v>
      </c>
      <c r="H5" s="13" t="s">
        <v>7</v>
      </c>
      <c r="I5" s="13" t="s">
        <v>8</v>
      </c>
      <c r="J5" s="12" t="s">
        <v>6</v>
      </c>
      <c r="K5" s="10" t="s">
        <v>7</v>
      </c>
      <c r="L5" s="11" t="s">
        <v>8</v>
      </c>
      <c r="M5" s="107"/>
    </row>
    <row r="6" spans="1:13" ht="24.75">
      <c r="A6" s="15" t="s">
        <v>19</v>
      </c>
      <c r="B6" s="16">
        <v>1</v>
      </c>
      <c r="C6" s="17">
        <v>3399539</v>
      </c>
      <c r="D6" s="18">
        <f>SUM(C6)*0.5</f>
        <v>1699769.5</v>
      </c>
      <c r="E6" s="19">
        <v>0.8</v>
      </c>
      <c r="F6" s="20">
        <f>SUM(D6)*E6/100</f>
        <v>13598.156</v>
      </c>
      <c r="G6" s="21">
        <f>SUM(C6-D6-J6)</f>
        <v>699769.5</v>
      </c>
      <c r="H6" s="19">
        <v>0.8</v>
      </c>
      <c r="I6" s="22">
        <f>SUM(G6)*H6/100</f>
        <v>5598.156</v>
      </c>
      <c r="J6" s="22">
        <v>1000000</v>
      </c>
      <c r="K6" s="22">
        <v>2</v>
      </c>
      <c r="L6" s="17">
        <f>SUM(J6)*K6/100</f>
        <v>20000</v>
      </c>
      <c r="M6" s="23">
        <f>SUM(F6+I6+L6)</f>
        <v>39196.312000000005</v>
      </c>
    </row>
    <row r="7" spans="1:13" ht="15">
      <c r="A7" s="15" t="s">
        <v>9</v>
      </c>
      <c r="B7" s="16">
        <v>1</v>
      </c>
      <c r="C7" s="17">
        <v>2338895</v>
      </c>
      <c r="D7" s="18">
        <f>SUM(C7)*0.5</f>
        <v>1169447.5</v>
      </c>
      <c r="E7" s="19">
        <v>0.8</v>
      </c>
      <c r="F7" s="20">
        <f>SUM(D7)*E7/100</f>
        <v>9355.58</v>
      </c>
      <c r="G7" s="21"/>
      <c r="H7" s="19"/>
      <c r="I7" s="22">
        <f>SUM(G7)*H7/100</f>
        <v>0</v>
      </c>
      <c r="J7" s="22">
        <f>SUM(C7-D7-G7)</f>
        <v>1169447.5</v>
      </c>
      <c r="K7" s="22">
        <v>2</v>
      </c>
      <c r="L7" s="17">
        <f>SUM(J7)*K7/100</f>
        <v>23388.95</v>
      </c>
      <c r="M7" s="23">
        <f>SUM(F7+I7+L7)</f>
        <v>32744.53</v>
      </c>
    </row>
    <row r="8" spans="1:13" ht="15">
      <c r="A8" s="52" t="s">
        <v>10</v>
      </c>
      <c r="B8" s="53">
        <f>SUM(B6:B7)</f>
        <v>2</v>
      </c>
      <c r="C8" s="54">
        <f>SUM(C6:C7)</f>
        <v>5738434</v>
      </c>
      <c r="D8" s="55">
        <f>SUM(D6:D7)</f>
        <v>2869217</v>
      </c>
      <c r="E8" s="30"/>
      <c r="F8" s="56">
        <f>SUM(F6:F7)</f>
        <v>22953.736</v>
      </c>
      <c r="G8" s="57">
        <f>SUM(G6:G7)</f>
        <v>699769.5</v>
      </c>
      <c r="H8" s="58"/>
      <c r="I8" s="58">
        <f>SUM(I6:I7)</f>
        <v>5598.156</v>
      </c>
      <c r="J8" s="31">
        <f>SUM(J6:J7)</f>
        <v>2169447.5</v>
      </c>
      <c r="K8" s="58"/>
      <c r="L8" s="56">
        <f>SUM(L6:L7)</f>
        <v>43388.95</v>
      </c>
      <c r="M8" s="59">
        <f>SUM(M6:M7)</f>
        <v>71940.842</v>
      </c>
    </row>
    <row r="9" spans="1:13" ht="15">
      <c r="A9" s="77" t="s">
        <v>20</v>
      </c>
      <c r="B9" s="60"/>
      <c r="C9" s="60"/>
      <c r="D9" s="60"/>
      <c r="E9" s="60"/>
      <c r="F9" s="60">
        <v>23000</v>
      </c>
      <c r="G9" s="60"/>
      <c r="H9" s="60"/>
      <c r="I9" s="60">
        <v>5600</v>
      </c>
      <c r="J9" s="60">
        <v>2169450</v>
      </c>
      <c r="K9" s="60"/>
      <c r="L9" s="60">
        <v>43400</v>
      </c>
      <c r="M9" s="60">
        <f>SUM(F9+I9+L9)</f>
        <v>72000</v>
      </c>
    </row>
    <row r="10" spans="1:13" ht="12.75" customHeight="1">
      <c r="A10" s="120" t="s">
        <v>11</v>
      </c>
      <c r="B10" s="121"/>
      <c r="C10" s="121"/>
      <c r="D10" s="121"/>
      <c r="E10" s="121"/>
      <c r="F10" s="121"/>
      <c r="G10" s="121"/>
      <c r="H10" s="1"/>
      <c r="I10" s="1"/>
      <c r="J10" s="1"/>
      <c r="K10" s="1"/>
      <c r="L10" s="1"/>
      <c r="M10" s="1"/>
    </row>
    <row r="11" spans="1:13" ht="12.7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96"/>
      <c r="B12" s="116" t="s">
        <v>0</v>
      </c>
      <c r="C12" s="108" t="s">
        <v>39</v>
      </c>
      <c r="D12" s="99" t="s">
        <v>1</v>
      </c>
      <c r="E12" s="100"/>
      <c r="F12" s="101"/>
      <c r="G12" s="99" t="s">
        <v>2</v>
      </c>
      <c r="H12" s="100"/>
      <c r="I12" s="100"/>
      <c r="J12" s="100"/>
      <c r="K12" s="100"/>
      <c r="L12" s="101"/>
      <c r="M12" s="105" t="s">
        <v>3</v>
      </c>
    </row>
    <row r="13" spans="1:13" ht="12.75" customHeight="1">
      <c r="A13" s="97"/>
      <c r="B13" s="125"/>
      <c r="C13" s="109"/>
      <c r="D13" s="126" t="s">
        <v>12</v>
      </c>
      <c r="E13" s="116" t="s">
        <v>7</v>
      </c>
      <c r="F13" s="116" t="s">
        <v>8</v>
      </c>
      <c r="G13" s="102" t="s">
        <v>4</v>
      </c>
      <c r="H13" s="103"/>
      <c r="I13" s="104"/>
      <c r="J13" s="102" t="s">
        <v>5</v>
      </c>
      <c r="K13" s="111"/>
      <c r="L13" s="112"/>
      <c r="M13" s="106"/>
    </row>
    <row r="14" spans="1:13" ht="72.75" customHeight="1">
      <c r="A14" s="98"/>
      <c r="B14" s="117"/>
      <c r="C14" s="110"/>
      <c r="D14" s="127"/>
      <c r="E14" s="117"/>
      <c r="F14" s="117"/>
      <c r="G14" s="24" t="s">
        <v>13</v>
      </c>
      <c r="H14" s="13" t="s">
        <v>7</v>
      </c>
      <c r="I14" s="13" t="s">
        <v>8</v>
      </c>
      <c r="J14" s="12" t="s">
        <v>6</v>
      </c>
      <c r="K14" s="13" t="s">
        <v>7</v>
      </c>
      <c r="L14" s="13" t="s">
        <v>8</v>
      </c>
      <c r="M14" s="107"/>
    </row>
    <row r="15" spans="1:13" ht="28.5" customHeight="1">
      <c r="A15" s="25" t="s">
        <v>14</v>
      </c>
      <c r="B15" s="16">
        <v>5</v>
      </c>
      <c r="C15" s="17">
        <v>5675728</v>
      </c>
      <c r="D15" s="22">
        <f>SUM(C15*0.5)*0.9</f>
        <v>2554077.6</v>
      </c>
      <c r="E15" s="19">
        <v>0.7</v>
      </c>
      <c r="F15" s="26">
        <f>SUM(D15)*E15/100</f>
        <v>17878.5432</v>
      </c>
      <c r="G15" s="22">
        <f>SUM(C15*0.5)*0.1-J15</f>
        <v>283786.4</v>
      </c>
      <c r="H15" s="19">
        <v>0.64</v>
      </c>
      <c r="I15" s="22">
        <f>SUM(G15)*H15/100</f>
        <v>1816.2329600000003</v>
      </c>
      <c r="J15" s="22"/>
      <c r="K15" s="22"/>
      <c r="L15" s="17">
        <f>SUM(J15)*K15/100</f>
        <v>0</v>
      </c>
      <c r="M15" s="23">
        <f>SUM(F15+I15+L15)</f>
        <v>19694.77616</v>
      </c>
    </row>
    <row r="16" spans="1:13" ht="16.5" customHeight="1">
      <c r="A16" s="27" t="s">
        <v>15</v>
      </c>
      <c r="B16" s="40">
        <v>10</v>
      </c>
      <c r="C16" s="17">
        <v>8919064</v>
      </c>
      <c r="D16" s="22">
        <f>SUM(C16*0.5)*0.9</f>
        <v>4013578.8000000003</v>
      </c>
      <c r="E16" s="19">
        <v>0.7</v>
      </c>
      <c r="F16" s="26">
        <f>SUM(D16)*E16/100</f>
        <v>28095.051600000003</v>
      </c>
      <c r="G16" s="22">
        <f>SUM(C16*0.5)*0.1-J16</f>
        <v>445953.2</v>
      </c>
      <c r="H16" s="19">
        <v>0.64</v>
      </c>
      <c r="I16" s="22">
        <f>SUM(G16)*H16/100</f>
        <v>2854.10048</v>
      </c>
      <c r="J16" s="22"/>
      <c r="K16" s="22"/>
      <c r="L16" s="17">
        <f>SUM(J16)*K16/100</f>
        <v>0</v>
      </c>
      <c r="M16" s="23">
        <f>SUM(F16+I16+L16)</f>
        <v>30949.152080000003</v>
      </c>
    </row>
    <row r="17" spans="1:13" ht="15">
      <c r="A17" s="27" t="s">
        <v>16</v>
      </c>
      <c r="B17" s="16">
        <v>20</v>
      </c>
      <c r="C17" s="17">
        <v>21652854</v>
      </c>
      <c r="D17" s="22">
        <f>SUM(C17*0.5)*0.9</f>
        <v>9743784.3</v>
      </c>
      <c r="E17" s="19">
        <v>0.7</v>
      </c>
      <c r="F17" s="26">
        <f>SUM(D17)*E17/100</f>
        <v>68206.4901</v>
      </c>
      <c r="G17" s="22">
        <f>SUM(C17*0.5)*0.1-J17</f>
        <v>1082642.7</v>
      </c>
      <c r="H17" s="19">
        <v>0.64</v>
      </c>
      <c r="I17" s="22">
        <f>SUM(G17)*H17/100</f>
        <v>6928.91328</v>
      </c>
      <c r="J17" s="22"/>
      <c r="K17" s="22"/>
      <c r="L17" s="17">
        <f>SUM(J17)*K17/100</f>
        <v>0</v>
      </c>
      <c r="M17" s="23">
        <f>SUM(F17+I17+L17)</f>
        <v>75135.40337999999</v>
      </c>
    </row>
    <row r="18" spans="1:13" ht="15">
      <c r="A18" s="27" t="s">
        <v>17</v>
      </c>
      <c r="B18" s="40">
        <v>127</v>
      </c>
      <c r="C18" s="17">
        <v>124198209</v>
      </c>
      <c r="D18" s="22">
        <f>SUM(C18*0.5)*0.9</f>
        <v>55889194.050000004</v>
      </c>
      <c r="E18" s="19">
        <v>0.7</v>
      </c>
      <c r="F18" s="26">
        <f>SUM(D18)*E18/100</f>
        <v>391224.35835</v>
      </c>
      <c r="G18" s="22">
        <f>SUM(C18*0.5)*0.1-J18</f>
        <v>6209910.45</v>
      </c>
      <c r="H18" s="19">
        <v>0.64</v>
      </c>
      <c r="I18" s="22">
        <f>SUM(G18)*H18/100</f>
        <v>39743.42688</v>
      </c>
      <c r="J18" s="22"/>
      <c r="K18" s="22"/>
      <c r="L18" s="17">
        <f>SUM(J18)*K18/100</f>
        <v>0</v>
      </c>
      <c r="M18" s="23">
        <f>SUM(F18+I18+L18)</f>
        <v>430967.78523</v>
      </c>
    </row>
    <row r="19" spans="1:13" ht="15.75" thickBot="1">
      <c r="A19" s="28" t="s">
        <v>38</v>
      </c>
      <c r="B19" s="29">
        <v>5</v>
      </c>
      <c r="C19" s="30">
        <v>6213478</v>
      </c>
      <c r="D19" s="22">
        <f>SUM(C19*0.5)*0.9</f>
        <v>2796065.1</v>
      </c>
      <c r="E19" s="19">
        <v>0.7</v>
      </c>
      <c r="F19" s="26">
        <f>SUM(D19)*E19/100</f>
        <v>19572.4557</v>
      </c>
      <c r="G19" s="22">
        <f>SUM(C19*0.5)*0.1-J19</f>
        <v>310673.9</v>
      </c>
      <c r="H19" s="19">
        <v>0.64</v>
      </c>
      <c r="I19" s="22">
        <f>SUM(G19)*H19/100</f>
        <v>1988.3129600000002</v>
      </c>
      <c r="J19" s="22"/>
      <c r="K19" s="22"/>
      <c r="L19" s="17">
        <f>SUM(J19)*K19/100</f>
        <v>0</v>
      </c>
      <c r="M19" s="23">
        <f>SUM(F19+I19+L19)</f>
        <v>21560.768659999998</v>
      </c>
    </row>
    <row r="20" spans="1:13" ht="15.75" thickBot="1">
      <c r="A20" s="32" t="s">
        <v>10</v>
      </c>
      <c r="B20" s="33">
        <f>SUM(B15:B19)</f>
        <v>167</v>
      </c>
      <c r="C20" s="34">
        <f>SUM(C15:C19)</f>
        <v>166659333</v>
      </c>
      <c r="D20" s="34">
        <f>SUM(D15:D19)</f>
        <v>74996699.85</v>
      </c>
      <c r="E20" s="35"/>
      <c r="F20" s="35">
        <f>SUM(F15:F19)</f>
        <v>524976.8989500001</v>
      </c>
      <c r="G20" s="34">
        <f>SUM(G15:G19)</f>
        <v>8332966.65</v>
      </c>
      <c r="H20" s="35"/>
      <c r="I20" s="35">
        <f>SUM(I15:I19)</f>
        <v>53330.98656</v>
      </c>
      <c r="J20" s="36">
        <f>SUM(J16:J19)</f>
        <v>0</v>
      </c>
      <c r="K20" s="35"/>
      <c r="L20" s="37">
        <f>SUM(L15:L19)</f>
        <v>0</v>
      </c>
      <c r="M20" s="38">
        <f>SUM(M15:M19)</f>
        <v>578307.8855099999</v>
      </c>
    </row>
    <row r="21" spans="1:13" ht="15.75" thickBot="1">
      <c r="A21" s="41" t="s">
        <v>20</v>
      </c>
      <c r="B21" s="43"/>
      <c r="C21" s="43"/>
      <c r="D21" s="43"/>
      <c r="E21" s="43"/>
      <c r="F21" s="47">
        <v>525000</v>
      </c>
      <c r="G21" s="43"/>
      <c r="H21" s="43"/>
      <c r="I21" s="78">
        <v>53000</v>
      </c>
      <c r="J21" s="43"/>
      <c r="K21" s="43"/>
      <c r="L21" s="85">
        <v>0</v>
      </c>
      <c r="M21" s="42">
        <f>SUM(F21+I21+L21)</f>
        <v>578000</v>
      </c>
    </row>
    <row r="22" spans="1:13" ht="15.75" thickBot="1">
      <c r="A22" s="48" t="s">
        <v>18</v>
      </c>
      <c r="B22" s="49">
        <f>SUM(B8+B20)</f>
        <v>169</v>
      </c>
      <c r="C22" s="50"/>
      <c r="D22" s="50"/>
      <c r="E22" s="50"/>
      <c r="F22" s="51">
        <f>SUM(F8+F21)</f>
        <v>547953.736</v>
      </c>
      <c r="G22" s="50"/>
      <c r="H22" s="50"/>
      <c r="I22" s="51">
        <f>SUM(I8+I21)</f>
        <v>58598.156</v>
      </c>
      <c r="J22" s="50"/>
      <c r="K22" s="50"/>
      <c r="L22" s="51">
        <f>SUM(L8+L21)</f>
        <v>43388.95</v>
      </c>
      <c r="M22" s="51">
        <f>SUM(M8+M21)</f>
        <v>649940.842</v>
      </c>
    </row>
    <row r="24" spans="1:13" ht="15">
      <c r="A24" s="44" t="s">
        <v>20</v>
      </c>
      <c r="B24" s="45"/>
      <c r="C24" s="45"/>
      <c r="D24" s="45"/>
      <c r="E24" s="45"/>
      <c r="F24" s="80">
        <f>SUM(F9+F21)</f>
        <v>548000</v>
      </c>
      <c r="G24" s="46"/>
      <c r="H24" s="46"/>
      <c r="I24" s="80">
        <f>SUM(I9+I21)</f>
        <v>58600</v>
      </c>
      <c r="J24" s="46"/>
      <c r="K24" s="46"/>
      <c r="L24" s="80">
        <f>SUM(L9+L21)</f>
        <v>43400</v>
      </c>
      <c r="M24" s="79">
        <f>SUM(M9+M21)</f>
        <v>650000</v>
      </c>
    </row>
    <row r="25" spans="1:6" ht="15">
      <c r="A25" s="39"/>
      <c r="B25" s="39"/>
      <c r="C25" s="39"/>
      <c r="D25" s="39"/>
      <c r="E25" s="39"/>
      <c r="F25" s="39"/>
    </row>
    <row r="26" spans="1:13" ht="15">
      <c r="A26" s="39"/>
      <c r="B26" s="39"/>
      <c r="C26" s="39"/>
      <c r="D26" s="39"/>
      <c r="E26" s="39"/>
      <c r="F26" s="39"/>
      <c r="J26" s="70" t="s">
        <v>25</v>
      </c>
      <c r="K26" s="70" t="s">
        <v>28</v>
      </c>
      <c r="L26" s="70"/>
      <c r="M26" s="81">
        <f>SUM(F9)</f>
        <v>23000</v>
      </c>
    </row>
    <row r="27" spans="10:13" ht="15">
      <c r="J27" s="70" t="s">
        <v>26</v>
      </c>
      <c r="K27" s="70" t="s">
        <v>29</v>
      </c>
      <c r="L27" s="70"/>
      <c r="M27" s="81">
        <f>SUM(F21)</f>
        <v>525000</v>
      </c>
    </row>
    <row r="28" spans="10:13" ht="15">
      <c r="J28" s="70" t="s">
        <v>27</v>
      </c>
      <c r="K28" s="70" t="s">
        <v>30</v>
      </c>
      <c r="L28" s="70"/>
      <c r="M28" s="81">
        <f>SUM(L9)</f>
        <v>43400</v>
      </c>
    </row>
    <row r="29" spans="10:13" ht="15">
      <c r="J29" s="70" t="s">
        <v>42</v>
      </c>
      <c r="K29" s="70" t="s">
        <v>43</v>
      </c>
      <c r="L29" s="70"/>
      <c r="M29" s="81">
        <f>SUM(I9)</f>
        <v>5600</v>
      </c>
    </row>
    <row r="30" spans="10:13" ht="15">
      <c r="J30" s="70" t="s">
        <v>44</v>
      </c>
      <c r="K30" s="70" t="s">
        <v>31</v>
      </c>
      <c r="L30" s="70"/>
      <c r="M30" s="84">
        <f>SUM(I21)</f>
        <v>53000</v>
      </c>
    </row>
    <row r="31" spans="12:13" ht="15">
      <c r="L31" s="82" t="s">
        <v>32</v>
      </c>
      <c r="M31" s="83">
        <f>SUM(M26:M30)</f>
        <v>650000</v>
      </c>
    </row>
  </sheetData>
  <sheetProtection/>
  <mergeCells count="20">
    <mergeCell ref="G3:L3"/>
    <mergeCell ref="G4:I4"/>
    <mergeCell ref="A10:G10"/>
    <mergeCell ref="E13:E14"/>
    <mergeCell ref="A1:L1"/>
    <mergeCell ref="B3:B5"/>
    <mergeCell ref="B12:B14"/>
    <mergeCell ref="C12:C14"/>
    <mergeCell ref="D13:D14"/>
    <mergeCell ref="G13:I13"/>
    <mergeCell ref="A12:A14"/>
    <mergeCell ref="D12:F12"/>
    <mergeCell ref="J4:L4"/>
    <mergeCell ref="M3:M5"/>
    <mergeCell ref="M12:M14"/>
    <mergeCell ref="C3:C5"/>
    <mergeCell ref="G12:L12"/>
    <mergeCell ref="J13:L13"/>
    <mergeCell ref="D3:F3"/>
    <mergeCell ref="F13:F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23.140625" style="0" customWidth="1"/>
    <col min="2" max="2" width="6.57421875" style="0" customWidth="1"/>
    <col min="3" max="3" width="12.00390625" style="0" customWidth="1"/>
    <col min="4" max="4" width="11.00390625" style="0" bestFit="1" customWidth="1"/>
    <col min="5" max="5" width="9.57421875" style="0" bestFit="1" customWidth="1"/>
    <col min="6" max="6" width="9.7109375" style="0" bestFit="1" customWidth="1"/>
  </cols>
  <sheetData>
    <row r="1" spans="1:6" ht="44.25" customHeight="1">
      <c r="A1" s="128" t="s">
        <v>50</v>
      </c>
      <c r="B1" s="128"/>
      <c r="C1" s="128"/>
      <c r="D1" s="128"/>
      <c r="E1" s="128"/>
      <c r="F1" s="128"/>
    </row>
    <row r="2" spans="1:6" ht="15">
      <c r="A2" s="2"/>
      <c r="B2" s="2"/>
      <c r="C2" s="2"/>
      <c r="D2" s="2"/>
      <c r="E2" s="2"/>
      <c r="F2" s="3"/>
    </row>
    <row r="3" spans="1:6" ht="12.75" customHeight="1">
      <c r="A3" s="133"/>
      <c r="B3" s="129" t="s">
        <v>0</v>
      </c>
      <c r="C3" s="129" t="s">
        <v>41</v>
      </c>
      <c r="D3" s="131" t="s">
        <v>21</v>
      </c>
      <c r="E3" s="132"/>
      <c r="F3" s="132"/>
    </row>
    <row r="4" spans="1:6" ht="56.25" customHeight="1">
      <c r="A4" s="134"/>
      <c r="B4" s="130"/>
      <c r="C4" s="130"/>
      <c r="D4" s="93" t="s">
        <v>45</v>
      </c>
      <c r="E4" s="13" t="s">
        <v>7</v>
      </c>
      <c r="F4" s="13" t="s">
        <v>46</v>
      </c>
    </row>
    <row r="5" spans="1:6" ht="24.75">
      <c r="A5" s="27" t="s">
        <v>19</v>
      </c>
      <c r="B5" s="16">
        <v>1</v>
      </c>
      <c r="C5" s="22">
        <v>3399539</v>
      </c>
      <c r="D5" s="86">
        <f>SUM(C5)*0.5</f>
        <v>1699769.5</v>
      </c>
      <c r="E5" s="19">
        <v>0.8</v>
      </c>
      <c r="F5" s="26">
        <v>13700</v>
      </c>
    </row>
    <row r="6" spans="1:6" ht="15">
      <c r="A6" s="27" t="s">
        <v>9</v>
      </c>
      <c r="B6" s="16">
        <v>1</v>
      </c>
      <c r="C6" s="22">
        <v>2338895</v>
      </c>
      <c r="D6" s="86">
        <f>SUM(C6)*0.5</f>
        <v>1169447.5</v>
      </c>
      <c r="E6" s="19">
        <v>0.8</v>
      </c>
      <c r="F6" s="26">
        <v>9300</v>
      </c>
    </row>
    <row r="7" spans="1:6" ht="15">
      <c r="A7" s="68" t="s">
        <v>10</v>
      </c>
      <c r="B7" s="62">
        <f>SUM(B5:B6)</f>
        <v>2</v>
      </c>
      <c r="C7" s="22">
        <f>SUM(C5:C6)</f>
        <v>5738434</v>
      </c>
      <c r="D7" s="22">
        <f>SUM(D5:D6)</f>
        <v>2869217</v>
      </c>
      <c r="E7" s="22"/>
      <c r="F7" s="69">
        <f>SUM(F5:F6)</f>
        <v>23000</v>
      </c>
    </row>
    <row r="8" spans="1:6" ht="15">
      <c r="A8" s="94"/>
      <c r="B8" s="95"/>
      <c r="C8" s="95"/>
      <c r="D8" s="95"/>
      <c r="E8" s="95"/>
      <c r="F8" s="95"/>
    </row>
    <row r="9" spans="1:6" ht="31.5" customHeight="1">
      <c r="A9" s="135" t="s">
        <v>51</v>
      </c>
      <c r="B9" s="136"/>
      <c r="C9" s="136"/>
      <c r="D9" s="136"/>
      <c r="E9" s="136"/>
      <c r="F9" s="136"/>
    </row>
    <row r="10" spans="1:6" ht="24" customHeight="1">
      <c r="A10" s="1"/>
      <c r="B10" s="1"/>
      <c r="C10" s="1"/>
      <c r="D10" s="1"/>
      <c r="E10" s="1"/>
      <c r="F10" s="1"/>
    </row>
    <row r="11" spans="1:6" ht="12.75" customHeight="1">
      <c r="A11" s="133"/>
      <c r="B11" s="129" t="s">
        <v>0</v>
      </c>
      <c r="C11" s="129" t="s">
        <v>41</v>
      </c>
      <c r="D11" s="131" t="s">
        <v>21</v>
      </c>
      <c r="E11" s="132"/>
      <c r="F11" s="132"/>
    </row>
    <row r="12" spans="1:6" ht="72.75" customHeight="1">
      <c r="A12" s="133"/>
      <c r="B12" s="129"/>
      <c r="C12" s="130"/>
      <c r="D12" s="93" t="s">
        <v>45</v>
      </c>
      <c r="E12" s="13" t="s">
        <v>7</v>
      </c>
      <c r="F12" s="13" t="s">
        <v>46</v>
      </c>
    </row>
    <row r="13" spans="1:6" ht="28.5" customHeight="1">
      <c r="A13" s="25" t="s">
        <v>14</v>
      </c>
      <c r="B13" s="16">
        <v>5</v>
      </c>
      <c r="C13" s="22">
        <v>5675728</v>
      </c>
      <c r="D13" s="22">
        <f>SUM(C13*0.5)*0.9</f>
        <v>2554077.6</v>
      </c>
      <c r="E13" s="19">
        <v>0.7</v>
      </c>
      <c r="F13" s="26">
        <v>17878</v>
      </c>
    </row>
    <row r="14" spans="1:6" ht="16.5" customHeight="1">
      <c r="A14" s="27" t="s">
        <v>15</v>
      </c>
      <c r="B14" s="40">
        <v>10</v>
      </c>
      <c r="C14" s="22">
        <v>8919064</v>
      </c>
      <c r="D14" s="22">
        <f>SUM(C14*0.5)*0.9</f>
        <v>4013578.8000000003</v>
      </c>
      <c r="E14" s="19">
        <v>0.7</v>
      </c>
      <c r="F14" s="26">
        <v>28095</v>
      </c>
    </row>
    <row r="15" spans="1:6" ht="15">
      <c r="A15" s="27" t="s">
        <v>16</v>
      </c>
      <c r="B15" s="16">
        <v>20</v>
      </c>
      <c r="C15" s="22">
        <v>21652854</v>
      </c>
      <c r="D15" s="22">
        <f>SUM(C15*0.5)*0.9</f>
        <v>9743784.3</v>
      </c>
      <c r="E15" s="19">
        <v>0.7</v>
      </c>
      <c r="F15" s="26">
        <v>68026</v>
      </c>
    </row>
    <row r="16" spans="1:6" ht="15">
      <c r="A16" s="27" t="s">
        <v>17</v>
      </c>
      <c r="B16" s="40">
        <v>127</v>
      </c>
      <c r="C16" s="22">
        <v>124198209</v>
      </c>
      <c r="D16" s="22">
        <f>SUM(C16*0.5)*0.9</f>
        <v>55889194.050000004</v>
      </c>
      <c r="E16" s="19">
        <v>0.7</v>
      </c>
      <c r="F16" s="26">
        <v>391428</v>
      </c>
    </row>
    <row r="17" spans="1:6" ht="15">
      <c r="A17" s="27" t="s">
        <v>38</v>
      </c>
      <c r="B17" s="16">
        <v>5</v>
      </c>
      <c r="C17" s="22">
        <v>6213478</v>
      </c>
      <c r="D17" s="22">
        <f>SUM(C17*0.5)*0.9</f>
        <v>2796065.1</v>
      </c>
      <c r="E17" s="19">
        <v>0.7</v>
      </c>
      <c r="F17" s="26">
        <v>19573</v>
      </c>
    </row>
    <row r="18" spans="1:6" ht="15">
      <c r="A18" s="61" t="s">
        <v>10</v>
      </c>
      <c r="B18" s="62">
        <f>SUM(B13:B17)</f>
        <v>167</v>
      </c>
      <c r="C18" s="22">
        <f>SUM(C13:C17)</f>
        <v>166659333</v>
      </c>
      <c r="D18" s="22">
        <f>SUM(D13:D17)</f>
        <v>74996699.85</v>
      </c>
      <c r="E18" s="63"/>
      <c r="F18" s="63">
        <f>SUM(F13:F17)</f>
        <v>525000</v>
      </c>
    </row>
    <row r="19" spans="1:6" ht="15">
      <c r="A19" s="64"/>
      <c r="B19" s="65"/>
      <c r="C19" s="66"/>
      <c r="D19" s="66"/>
      <c r="E19" s="66"/>
      <c r="F19" s="67"/>
    </row>
    <row r="20" spans="1:6" ht="15">
      <c r="A20" s="73"/>
      <c r="B20" s="74"/>
      <c r="C20" s="75"/>
      <c r="D20" s="75"/>
      <c r="E20" s="75"/>
      <c r="F20" s="76"/>
    </row>
    <row r="21" spans="1:6" ht="15">
      <c r="A21" s="73"/>
      <c r="B21" s="74"/>
      <c r="C21" s="75"/>
      <c r="D21" s="75"/>
      <c r="E21" s="75"/>
      <c r="F21" s="76"/>
    </row>
    <row r="23" spans="1:6" ht="15.75">
      <c r="A23" s="72" t="s">
        <v>33</v>
      </c>
      <c r="B23" s="72"/>
      <c r="C23" s="72"/>
      <c r="D23" s="72"/>
      <c r="E23" s="72" t="s">
        <v>34</v>
      </c>
      <c r="F23" s="71"/>
    </row>
    <row r="24" spans="1:6" ht="15.75">
      <c r="A24" s="71"/>
      <c r="B24" s="71"/>
      <c r="C24" s="71"/>
      <c r="D24" s="71"/>
      <c r="E24" s="71"/>
      <c r="F24" s="71"/>
    </row>
    <row r="25" spans="1:6" ht="15.75">
      <c r="A25" s="71"/>
      <c r="B25" s="71"/>
      <c r="C25" s="71"/>
      <c r="D25" s="71"/>
      <c r="E25" s="71"/>
      <c r="F25" s="71"/>
    </row>
    <row r="26" spans="1:6" ht="15.75">
      <c r="A26" s="71"/>
      <c r="B26" s="71"/>
      <c r="C26" s="71"/>
      <c r="D26" s="71"/>
      <c r="E26" s="71"/>
      <c r="F26" s="71"/>
    </row>
    <row r="27" spans="1:6" ht="15.75">
      <c r="A27" s="71" t="s">
        <v>24</v>
      </c>
      <c r="B27" s="71"/>
      <c r="C27" s="71"/>
      <c r="D27" s="71"/>
      <c r="E27" s="71"/>
      <c r="F27" s="71"/>
    </row>
    <row r="28" spans="1:6" ht="15.75">
      <c r="A28" s="71" t="s">
        <v>23</v>
      </c>
      <c r="B28" s="71"/>
      <c r="C28" s="71"/>
      <c r="D28" s="71"/>
      <c r="E28" s="71"/>
      <c r="F28" s="71"/>
    </row>
    <row r="29" ht="15">
      <c r="A29" t="s">
        <v>35</v>
      </c>
    </row>
  </sheetData>
  <sheetProtection/>
  <mergeCells count="10">
    <mergeCell ref="A1:F1"/>
    <mergeCell ref="B3:B4"/>
    <mergeCell ref="C3:C4"/>
    <mergeCell ref="D3:F3"/>
    <mergeCell ref="A3:A4"/>
    <mergeCell ref="A11:A12"/>
    <mergeCell ref="A9:F9"/>
    <mergeCell ref="B11:B12"/>
    <mergeCell ref="C11:C12"/>
    <mergeCell ref="D11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23.140625" style="0" customWidth="1"/>
    <col min="2" max="2" width="6.57421875" style="0" customWidth="1"/>
    <col min="3" max="3" width="12.00390625" style="0" customWidth="1"/>
    <col min="4" max="4" width="10.421875" style="0" customWidth="1"/>
    <col min="5" max="5" width="7.140625" style="0" customWidth="1"/>
    <col min="6" max="6" width="13.7109375" style="0" customWidth="1"/>
  </cols>
  <sheetData>
    <row r="1" spans="1:6" ht="42" customHeight="1">
      <c r="A1" s="128" t="s">
        <v>47</v>
      </c>
      <c r="B1" s="128"/>
      <c r="C1" s="128"/>
      <c r="D1" s="128"/>
      <c r="E1" s="128"/>
      <c r="F1" s="128"/>
    </row>
    <row r="2" spans="1:6" ht="15">
      <c r="A2" s="2"/>
      <c r="B2" s="2"/>
      <c r="C2" s="2"/>
      <c r="D2" s="2"/>
      <c r="E2" s="2"/>
      <c r="F2" s="2"/>
    </row>
    <row r="3" spans="1:6" ht="12.75" customHeight="1">
      <c r="A3" s="133"/>
      <c r="B3" s="129" t="s">
        <v>0</v>
      </c>
      <c r="C3" s="129" t="s">
        <v>41</v>
      </c>
      <c r="D3" s="137" t="s">
        <v>5</v>
      </c>
      <c r="E3" s="132"/>
      <c r="F3" s="132"/>
    </row>
    <row r="4" spans="1:6" ht="15">
      <c r="A4" s="134"/>
      <c r="B4" s="130"/>
      <c r="C4" s="130"/>
      <c r="D4" s="132"/>
      <c r="E4" s="132"/>
      <c r="F4" s="132"/>
    </row>
    <row r="5" spans="1:6" ht="56.25" customHeight="1">
      <c r="A5" s="134"/>
      <c r="B5" s="130"/>
      <c r="C5" s="130"/>
      <c r="D5" s="93" t="s">
        <v>45</v>
      </c>
      <c r="E5" s="13" t="s">
        <v>7</v>
      </c>
      <c r="F5" s="13" t="s">
        <v>46</v>
      </c>
    </row>
    <row r="6" spans="1:6" ht="24.75">
      <c r="A6" s="27" t="s">
        <v>19</v>
      </c>
      <c r="B6" s="16">
        <v>1</v>
      </c>
      <c r="C6" s="22">
        <v>3399539</v>
      </c>
      <c r="D6" s="22">
        <v>1000000</v>
      </c>
      <c r="E6" s="22">
        <v>2</v>
      </c>
      <c r="F6" s="22">
        <v>20000</v>
      </c>
    </row>
    <row r="7" spans="1:6" ht="15">
      <c r="A7" s="27" t="s">
        <v>9</v>
      </c>
      <c r="B7" s="16">
        <v>1</v>
      </c>
      <c r="C7" s="22">
        <v>2338895</v>
      </c>
      <c r="D7" s="22">
        <v>1169450</v>
      </c>
      <c r="E7" s="22">
        <v>2</v>
      </c>
      <c r="F7" s="22">
        <v>23400</v>
      </c>
    </row>
    <row r="8" spans="1:6" ht="15">
      <c r="A8" s="68" t="s">
        <v>10</v>
      </c>
      <c r="B8" s="62">
        <f>SUM(B6:B7)</f>
        <v>2</v>
      </c>
      <c r="C8" s="22">
        <f>SUM(C6:C7)</f>
        <v>5738434</v>
      </c>
      <c r="D8" s="26">
        <f>SUM(D6:D7)</f>
        <v>2169450</v>
      </c>
      <c r="E8" s="69"/>
      <c r="F8" s="69">
        <f>SUM(F6:F7)</f>
        <v>43400</v>
      </c>
    </row>
    <row r="9" spans="1:6" ht="15">
      <c r="A9" s="87"/>
      <c r="B9" s="88"/>
      <c r="C9" s="89"/>
      <c r="D9" s="90"/>
      <c r="E9" s="91"/>
      <c r="F9" s="91"/>
    </row>
    <row r="10" spans="1:6" ht="30" customHeight="1">
      <c r="A10" s="128" t="s">
        <v>48</v>
      </c>
      <c r="B10" s="128"/>
      <c r="C10" s="128"/>
      <c r="D10" s="128"/>
      <c r="E10" s="128"/>
      <c r="F10" s="128"/>
    </row>
    <row r="11" spans="1:6" ht="15">
      <c r="A11" s="2"/>
      <c r="B11" s="2"/>
      <c r="C11" s="2"/>
      <c r="D11" s="2"/>
      <c r="E11" s="2"/>
      <c r="F11" s="2"/>
    </row>
    <row r="12" spans="1:6" ht="15">
      <c r="A12" s="133"/>
      <c r="B12" s="129" t="s">
        <v>0</v>
      </c>
      <c r="C12" s="129" t="s">
        <v>41</v>
      </c>
      <c r="D12" s="137" t="s">
        <v>22</v>
      </c>
      <c r="E12" s="132"/>
      <c r="F12" s="132"/>
    </row>
    <row r="13" spans="1:6" ht="15">
      <c r="A13" s="134"/>
      <c r="B13" s="130"/>
      <c r="C13" s="130"/>
      <c r="D13" s="132"/>
      <c r="E13" s="132"/>
      <c r="F13" s="132"/>
    </row>
    <row r="14" spans="1:6" ht="36">
      <c r="A14" s="134"/>
      <c r="B14" s="130"/>
      <c r="C14" s="130"/>
      <c r="D14" s="93" t="s">
        <v>45</v>
      </c>
      <c r="E14" s="13" t="s">
        <v>7</v>
      </c>
      <c r="F14" s="13" t="s">
        <v>46</v>
      </c>
    </row>
    <row r="15" spans="1:7" ht="24.75">
      <c r="A15" s="27" t="s">
        <v>19</v>
      </c>
      <c r="B15" s="16">
        <v>1</v>
      </c>
      <c r="C15" s="22">
        <v>3399539</v>
      </c>
      <c r="D15" s="22">
        <v>669770</v>
      </c>
      <c r="E15" s="22">
        <v>0.8</v>
      </c>
      <c r="F15" s="63">
        <v>5600</v>
      </c>
      <c r="G15" s="92"/>
    </row>
    <row r="16" spans="1:6" ht="35.25" customHeight="1">
      <c r="A16" s="138" t="s">
        <v>49</v>
      </c>
      <c r="B16" s="139"/>
      <c r="C16" s="139"/>
      <c r="D16" s="139"/>
      <c r="E16" s="139"/>
      <c r="F16" s="139"/>
    </row>
    <row r="17" spans="1:6" ht="12.75" customHeight="1">
      <c r="A17" s="1"/>
      <c r="B17" s="1"/>
      <c r="C17" s="1"/>
      <c r="D17" s="1"/>
      <c r="E17" s="1"/>
      <c r="F17" s="1"/>
    </row>
    <row r="18" spans="1:6" ht="12.75" customHeight="1">
      <c r="A18" s="133"/>
      <c r="B18" s="129" t="s">
        <v>0</v>
      </c>
      <c r="C18" s="129" t="s">
        <v>41</v>
      </c>
      <c r="D18" s="140" t="s">
        <v>22</v>
      </c>
      <c r="E18" s="141"/>
      <c r="F18" s="142"/>
    </row>
    <row r="19" spans="1:6" ht="12.75" customHeight="1">
      <c r="A19" s="133"/>
      <c r="B19" s="129"/>
      <c r="C19" s="130"/>
      <c r="D19" s="143"/>
      <c r="E19" s="144"/>
      <c r="F19" s="145"/>
    </row>
    <row r="20" spans="1:6" ht="72.75" customHeight="1">
      <c r="A20" s="133"/>
      <c r="B20" s="129"/>
      <c r="C20" s="130"/>
      <c r="D20" s="93" t="s">
        <v>45</v>
      </c>
      <c r="E20" s="13" t="s">
        <v>7</v>
      </c>
      <c r="F20" s="13" t="s">
        <v>46</v>
      </c>
    </row>
    <row r="21" spans="1:6" ht="28.5" customHeight="1">
      <c r="A21" s="25" t="s">
        <v>14</v>
      </c>
      <c r="B21" s="16">
        <v>5</v>
      </c>
      <c r="C21" s="22">
        <v>5675728</v>
      </c>
      <c r="D21" s="22">
        <v>2554078</v>
      </c>
      <c r="E21" s="22">
        <v>0.7</v>
      </c>
      <c r="F21" s="62">
        <v>1816</v>
      </c>
    </row>
    <row r="22" spans="1:6" ht="16.5" customHeight="1">
      <c r="A22" s="27" t="s">
        <v>15</v>
      </c>
      <c r="B22" s="16">
        <v>10</v>
      </c>
      <c r="C22" s="22">
        <v>8919064</v>
      </c>
      <c r="D22" s="22">
        <v>4013579</v>
      </c>
      <c r="E22" s="22">
        <v>0.7</v>
      </c>
      <c r="F22" s="62">
        <v>2854</v>
      </c>
    </row>
    <row r="23" spans="1:6" ht="15">
      <c r="A23" s="27" t="s">
        <v>16</v>
      </c>
      <c r="B23" s="16">
        <v>20</v>
      </c>
      <c r="C23" s="22">
        <v>21652854</v>
      </c>
      <c r="D23" s="22">
        <v>9743784</v>
      </c>
      <c r="E23" s="22">
        <v>0.7</v>
      </c>
      <c r="F23" s="62">
        <v>6929</v>
      </c>
    </row>
    <row r="24" spans="1:6" ht="15">
      <c r="A24" s="27" t="s">
        <v>17</v>
      </c>
      <c r="B24" s="40">
        <v>127</v>
      </c>
      <c r="C24" s="22">
        <v>124198209</v>
      </c>
      <c r="D24" s="22">
        <v>55889194</v>
      </c>
      <c r="E24" s="22">
        <v>0.7</v>
      </c>
      <c r="F24" s="62">
        <v>39413</v>
      </c>
    </row>
    <row r="25" spans="1:6" ht="15">
      <c r="A25" s="27" t="s">
        <v>38</v>
      </c>
      <c r="B25" s="16">
        <v>5</v>
      </c>
      <c r="C25" s="22">
        <v>6213478</v>
      </c>
      <c r="D25" s="22">
        <v>2796065</v>
      </c>
      <c r="E25" s="22">
        <v>0.7</v>
      </c>
      <c r="F25" s="62">
        <v>1988</v>
      </c>
    </row>
    <row r="26" spans="1:6" ht="15">
      <c r="A26" s="61" t="s">
        <v>10</v>
      </c>
      <c r="B26" s="62">
        <f>SUM(B21:B25)</f>
        <v>167</v>
      </c>
      <c r="C26" s="22">
        <f>SUM(C21:C25)</f>
        <v>166659333</v>
      </c>
      <c r="D26" s="22">
        <f>SUM(D21:D25)</f>
        <v>74996700</v>
      </c>
      <c r="E26" s="63"/>
      <c r="F26" s="63">
        <f>SUM(F21:F25)</f>
        <v>53000</v>
      </c>
    </row>
    <row r="27" spans="1:6" ht="15">
      <c r="A27" s="64" t="s">
        <v>18</v>
      </c>
      <c r="B27" s="65"/>
      <c r="C27" s="66"/>
      <c r="D27" s="66"/>
      <c r="E27" s="66"/>
      <c r="F27" s="67">
        <v>650000</v>
      </c>
    </row>
    <row r="29" spans="1:3" ht="15">
      <c r="A29" s="70"/>
      <c r="B29" s="70"/>
      <c r="C29" s="39"/>
    </row>
    <row r="30" spans="1:6" ht="15.75">
      <c r="A30" s="71"/>
      <c r="B30" s="71"/>
      <c r="C30" s="71"/>
      <c r="D30" s="71"/>
      <c r="E30" s="71"/>
      <c r="F30" s="71"/>
    </row>
    <row r="31" spans="1:6" ht="15.75">
      <c r="A31" s="72" t="s">
        <v>33</v>
      </c>
      <c r="B31" s="72"/>
      <c r="C31" s="72"/>
      <c r="D31" s="72"/>
      <c r="E31" s="72" t="s">
        <v>34</v>
      </c>
      <c r="F31" s="71"/>
    </row>
    <row r="32" spans="1:6" ht="15.75">
      <c r="A32" s="71"/>
      <c r="B32" s="71"/>
      <c r="C32" s="71"/>
      <c r="D32" s="71"/>
      <c r="E32" s="71"/>
      <c r="F32" s="71"/>
    </row>
    <row r="33" spans="1:6" ht="15.75">
      <c r="A33" s="71" t="s">
        <v>24</v>
      </c>
      <c r="B33" s="71"/>
      <c r="C33" s="71"/>
      <c r="D33" s="71"/>
      <c r="E33" s="71"/>
      <c r="F33" s="71"/>
    </row>
    <row r="34" spans="1:6" ht="15.75">
      <c r="A34" s="71" t="s">
        <v>23</v>
      </c>
      <c r="B34" s="71"/>
      <c r="C34" s="71"/>
      <c r="D34" s="71"/>
      <c r="E34" s="71"/>
      <c r="F34" s="71"/>
    </row>
    <row r="35" spans="1:6" ht="15.75">
      <c r="A35" s="71"/>
      <c r="B35" s="71"/>
      <c r="C35" s="71"/>
      <c r="D35" s="71"/>
      <c r="E35" s="71"/>
      <c r="F35" s="71"/>
    </row>
  </sheetData>
  <sheetProtection/>
  <mergeCells count="15">
    <mergeCell ref="D12:F13"/>
    <mergeCell ref="A18:A20"/>
    <mergeCell ref="D18:F19"/>
    <mergeCell ref="B18:B20"/>
    <mergeCell ref="C18:C20"/>
    <mergeCell ref="A1:F1"/>
    <mergeCell ref="B3:B5"/>
    <mergeCell ref="C3:C5"/>
    <mergeCell ref="A3:A5"/>
    <mergeCell ref="D3:F4"/>
    <mergeCell ref="A16:F16"/>
    <mergeCell ref="A10:F10"/>
    <mergeCell ref="A12:A14"/>
    <mergeCell ref="B12:B14"/>
    <mergeCell ref="C12:C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Tarasenko</dc:creator>
  <cp:keywords/>
  <dc:description/>
  <cp:lastModifiedBy>Комлева Лидия Борисовна</cp:lastModifiedBy>
  <cp:lastPrinted>2013-02-15T05:58:51Z</cp:lastPrinted>
  <dcterms:created xsi:type="dcterms:W3CDTF">2010-09-02T10:11:51Z</dcterms:created>
  <dcterms:modified xsi:type="dcterms:W3CDTF">2013-02-22T06:13:56Z</dcterms:modified>
  <cp:category/>
  <cp:version/>
  <cp:contentType/>
  <cp:contentStatus/>
</cp:coreProperties>
</file>